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89\"/>
    </mc:Choice>
  </mc:AlternateContent>
  <xr:revisionPtr revIDLastSave="0" documentId="13_ncr:1_{AD9107BB-26CF-48B3-B5B5-FAA470D51371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6-07-01" sheetId="6" r:id="rId6"/>
    <sheet name="ОСР 6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6" i="2"/>
  <c r="G56" i="2"/>
  <c r="F56" i="2"/>
  <c r="E56" i="2"/>
  <c r="D56" i="2"/>
  <c r="H55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<sst xmlns="http://schemas.openxmlformats.org/spreadsheetml/2006/main" count="299" uniqueCount="144">
  <si>
    <t>СВОДКА ЗАТРАТ</t>
  </si>
  <si>
    <t>P_0889</t>
  </si>
  <si>
    <t>(идентификатор инвестиционного проекта)</t>
  </si>
  <si>
    <t>Реконструкция КЛ-6кВ КТП 34 яч.1 - КТП-168 яч.1 (протяженностью 0,4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</si>
  <si>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</si>
  <si>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</si>
  <si>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</si>
  <si>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</si>
  <si>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</si>
  <si>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</si>
  <si>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</si>
  <si>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</si>
  <si>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</si>
  <si>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</si>
  <si>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</si>
  <si>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</si>
  <si>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</si>
  <si>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</si>
  <si>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</si>
  <si>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</si>
  <si>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</si>
  <si>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</si>
  <si>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</si>
  <si>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</si>
  <si>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</si>
  <si>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</si>
  <si>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</si>
  <si>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</si>
  <si>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</si>
  <si>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</si>
  <si>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</si>
  <si>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</si>
  <si>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</si>
  <si>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</si>
  <si>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</si>
  <si>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</si>
  <si>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</si>
  <si>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</si>
  <si>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</si>
  <si>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</si>
  <si>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</si>
  <si>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</si>
  <si>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</si>
  <si>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</si>
  <si>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</si>
  <si>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</si>
  <si>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</si>
  <si>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</si>
  <si>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</si>
  <si>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</si>
  <si>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</si>
  <si>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</si>
  <si>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</si>
  <si>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</si>
  <si>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</si>
  <si>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</si>
  <si>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</si>
  <si>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</si>
  <si>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</si>
  <si>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</si>
  <si>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</si>
  <si>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</si>
  <si>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</si>
  <si>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</si>
  <si>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</si>
  <si>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</si>
  <si>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</si>
  <si>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</si>
  <si>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</si>
  <si>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</si>
  <si>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</si>
  <si>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</si>
  <si>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</si>
  <si>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</si>
  <si>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</si>
  <si>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</si>
  <si>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</si>
  <si>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Смета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</si>
  <si>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</si>
  <si>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</si>
  <si>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</si>
  <si>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</si>
  <si>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</si>
  <si>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</si>
  <si>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</si>
  <si>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</si>
  <si>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</si>
  <si>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</si>
  <si>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</si>
  <si>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</si>
  <si>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</si>
  <si>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</si>
  <si>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</si>
  <si>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</si>
  <si>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</si>
  <si>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</si>
  <si>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</si>
  <si>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</si>
  <si>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</si>
  <si>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</si>
  <si>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</si>
  <si>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</si>
  <si>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</si>
  <si>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</si>
  <si>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</si>
  <si>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</si>
  <si>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</si>
  <si>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</si>
  <si>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</si>
  <si>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</si>
  <si>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</si>
  <si>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</si>
  <si>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</si>
  <si>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</si>
  <si>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</si>
  <si>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</si>
  <si>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</si>
  <si>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</si>
  <si>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</si>
  <si>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</si>
  <si>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</si>
  <si>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</si>
  <si>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</si>
  <si>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ОСР 27-12-01</t>
  </si>
  <si>
    <t>ОСР 6-12-01</t>
  </si>
  <si>
    <t>Восстановление дорожного покрытия при прокладке кабельной линии (м.б вкл в любую КЛ)</t>
  </si>
  <si>
    <t>км2</t>
  </si>
  <si>
    <t>"Реконструкция КВЛ-6кВ Ф-16 ЦРП-6-КТП-178" г.о. Новокуйбышевск Самарская область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</si>
  <si>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</si>
  <si>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</si>
  <si>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</si>
  <si>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</si>
  <si>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</si>
  <si>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</si>
  <si>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</si>
  <si>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</si>
  <si>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</si>
  <si>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</si>
  <si>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</si>
  <si>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</si>
  <si>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с алюминиевыми жилами АПвПу 3х120мк</t>
  </si>
  <si>
    <t>ФСБЦ-21.1.07.02-1164</t>
  </si>
  <si>
    <t>Труба полиэтиленовая толстостенная гладкая 110*8,1мм</t>
  </si>
  <si>
    <t>ФСБЦ-24.3.02.02-0004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</si>
</sst>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\ _₽_-;\-* #\ ##0.00\ _₽_-;_-* &quot;-&quot;??\ _₽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_-* #\ ##0.00_-;\-* #\ ##0.00_-;_-* &quot;-&quot;??_-;_-@_-"/>
    <numFmt numFmtId="172" formatCode="###\ ###\ ###\ ##0.00"/>
    <numFmt numFmtId="173" formatCode="#\ ##0.00000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2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3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4" fontId="13" fillId="0" borderId="1" xfId="3" applyNumberFormat="1" applyFont="1" applyBorder="1" applyAlignment="1">
      <alignment vertical="center" wrapText="1"/>
    </xf>
    <xf numFmtId="164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64" fontId="15" fillId="0" borderId="1" xfId="1" applyFont="1" applyFill="1" applyBorder="1" applyAlignment="1">
      <alignment horizontal="center" vertical="center" wrapText="1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174" fontId="0" fillId="0" borderId="0" xfId="0" applyNumberFormat="1"/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topLeftCell="A15" zoomScale="90" zoomScaleNormal="90" workbookViewId="0">
      <selection activeCell="B23" sqref="B23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3.4414062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4" t="s">
        <v>0</v>
      </c>
      <c r="B12" s="84"/>
      <c r="C12" s="84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5" t="s">
        <v>1</v>
      </c>
      <c r="B16" s="85"/>
      <c r="C16" s="85"/>
    </row>
    <row r="17" spans="1:9" ht="16.2" customHeight="1">
      <c r="A17" s="86" t="s">
        <v>2</v>
      </c>
      <c r="B17" s="86"/>
      <c r="C17" s="86"/>
    </row>
    <row r="18" spans="1:9" ht="16.2" customHeight="1">
      <c r="A18" s="24"/>
      <c r="B18" s="24"/>
      <c r="C18" s="24"/>
    </row>
    <row r="19" spans="1:9" ht="72" customHeight="1">
      <c r="A19" s="87" t="s">
        <v>3</v>
      </c>
      <c r="B19" s="87"/>
      <c r="C19" s="87"/>
    </row>
    <row r="20" spans="1:9" ht="16.2" customHeight="1">
      <c r="A20" s="86" t="s">
        <v>4</v>
      </c>
      <c r="B20" s="86"/>
      <c r="C20" s="86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8" t="s">
        <v>8</v>
      </c>
      <c r="B25" s="89"/>
      <c r="C25" s="90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1"/>
    </row>
    <row r="29" spans="1:9" ht="16.95" customHeight="1">
      <c r="A29" s="55" t="s">
        <v>18</v>
      </c>
      <c r="B29" s="53" t="s">
        <v>19</v>
      </c>
      <c r="C29" s="61">
        <f>ССР!G61*1.2</f>
        <v>6206.75204946132</v>
      </c>
      <c r="D29" s="57"/>
      <c r="E29" s="57"/>
      <c r="F29" s="57"/>
      <c r="G29" s="59">
        <v>2020</v>
      </c>
      <c r="H29" s="60">
        <v>105.561885224957</v>
      </c>
      <c r="I29" s="81"/>
    </row>
    <row r="30" spans="1:9" ht="16.95" customHeight="1">
      <c r="A30" s="50">
        <v>2</v>
      </c>
      <c r="B30" s="53" t="s">
        <v>20</v>
      </c>
      <c r="C30" s="61">
        <f>C27+C28+C29</f>
        <v>6206.75204946132</v>
      </c>
      <c r="D30" s="62"/>
      <c r="E30" s="63"/>
      <c r="F30" s="64"/>
      <c r="G30" s="59">
        <v>2021</v>
      </c>
      <c r="H30" s="60">
        <v>104.9354</v>
      </c>
      <c r="I30" s="81"/>
    </row>
    <row r="31" spans="1:9" ht="16.95" customHeight="1">
      <c r="A31" s="55" t="s">
        <v>21</v>
      </c>
      <c r="B31" s="53" t="s">
        <v>22</v>
      </c>
      <c r="C31" s="61">
        <f>C30-ROUND(C30/1.2,5)</f>
        <v>1034.4586794613199</v>
      </c>
      <c r="D31" s="57"/>
      <c r="E31" s="63"/>
      <c r="F31" s="57"/>
      <c r="G31" s="59">
        <v>2022</v>
      </c>
      <c r="H31" s="60">
        <v>114.63142733059399</v>
      </c>
      <c r="I31" s="82"/>
    </row>
    <row r="32" spans="1:9" ht="15.6">
      <c r="A32" s="50">
        <v>3</v>
      </c>
      <c r="B32" s="53" t="s">
        <v>23</v>
      </c>
      <c r="C32" s="65">
        <f>C30*I39</f>
        <v>7518.0797169365997</v>
      </c>
      <c r="D32" s="57"/>
      <c r="E32" s="66"/>
      <c r="F32" s="67"/>
      <c r="G32" s="68">
        <v>2023</v>
      </c>
      <c r="H32" s="60">
        <v>109.096466260827</v>
      </c>
      <c r="I32" s="82"/>
    </row>
    <row r="33" spans="1:9" ht="15.6">
      <c r="A33" s="50"/>
      <c r="B33" s="53" t="s">
        <v>24</v>
      </c>
      <c r="C33" s="61">
        <v>0.68</v>
      </c>
      <c r="D33" s="57"/>
      <c r="E33" s="66"/>
      <c r="F33" s="67"/>
      <c r="G33" s="68"/>
      <c r="H33" s="60"/>
      <c r="I33" s="82"/>
    </row>
    <row r="34" spans="1:9" ht="15.6">
      <c r="A34" s="50"/>
      <c r="B34" s="53" t="s">
        <v>25</v>
      </c>
      <c r="C34" s="65">
        <f>C32*C33</f>
        <v>5112.2942075168903</v>
      </c>
      <c r="D34" s="57"/>
      <c r="E34" s="66"/>
      <c r="F34" s="67"/>
      <c r="G34" s="68"/>
      <c r="H34" s="60"/>
      <c r="I34" s="82"/>
    </row>
    <row r="35" spans="1:9" ht="15.6">
      <c r="A35" s="88" t="s">
        <v>26</v>
      </c>
      <c r="B35" s="89"/>
      <c r="C35" s="90"/>
      <c r="D35" s="51"/>
      <c r="E35" s="69"/>
      <c r="F35" s="70"/>
      <c r="G35" s="59">
        <v>2024</v>
      </c>
      <c r="H35" s="60">
        <v>109.113503262205</v>
      </c>
      <c r="I35" s="82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3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ССР!D70+ССР!E70</f>
        <v>5900.03481880652</v>
      </c>
      <c r="D37" s="57"/>
      <c r="E37" s="71"/>
      <c r="F37" s="57"/>
      <c r="G37" s="59">
        <v>2026</v>
      </c>
      <c r="H37" s="60">
        <v>105.262896868962</v>
      </c>
      <c r="I37" s="83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ССР!F70</f>
        <v>0</v>
      </c>
      <c r="D38" s="57"/>
      <c r="E38" s="71"/>
      <c r="F38" s="57"/>
      <c r="G38" s="59">
        <v>2027</v>
      </c>
      <c r="H38" s="60">
        <v>104.420897989339</v>
      </c>
      <c r="I38" s="83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(ССР!G66-ССР!G61)*1.2</f>
        <v>595.61957565595105</v>
      </c>
      <c r="D39" s="57"/>
      <c r="E39" s="71"/>
      <c r="F39" s="57"/>
      <c r="G39" s="59">
        <v>2028</v>
      </c>
      <c r="H39" s="60">
        <v>104.420897989339</v>
      </c>
      <c r="I39" s="83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6495.65439446247</v>
      </c>
      <c r="D40" s="62"/>
      <c r="E40" s="66"/>
      <c r="F40" s="67"/>
      <c r="G40" s="59">
        <v>2029</v>
      </c>
      <c r="H40" s="60">
        <v>104.420897989339</v>
      </c>
      <c r="I40" s="83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1082.6090644624701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C40*I40</f>
        <v>8215.8568504688101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0.68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5586.7826583187898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76">
        <f>C34+C44</f>
        <v>10699.076865835699</v>
      </c>
      <c r="D46" s="57"/>
      <c r="E46" s="66"/>
      <c r="F46" s="67"/>
      <c r="G46" s="51"/>
      <c r="H46" s="51"/>
      <c r="I46" s="77"/>
    </row>
    <row r="47" spans="1:9" ht="15.6">
      <c r="A47" s="52"/>
      <c r="B47" s="52"/>
      <c r="C47" s="52"/>
      <c r="D47" s="77"/>
      <c r="E47" s="51"/>
      <c r="F47" s="72"/>
      <c r="G47" s="51"/>
      <c r="H47" s="51"/>
      <c r="I47" s="51"/>
    </row>
    <row r="48" spans="1:9" ht="15.6">
      <c r="A48" s="78" t="s">
        <v>28</v>
      </c>
      <c r="B48" s="52"/>
      <c r="C48" s="52"/>
      <c r="D48" s="51"/>
      <c r="E48" s="79"/>
      <c r="F48" s="51"/>
      <c r="G48" s="51"/>
      <c r="H48" s="51"/>
      <c r="I48" s="51"/>
    </row>
    <row r="49" spans="4:4">
      <c r="D49" s="80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B18" sqref="B18:B19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7" t="s">
        <v>3</v>
      </c>
      <c r="B13" s="87"/>
      <c r="C13" s="87"/>
      <c r="D13" s="87"/>
      <c r="E13" s="87"/>
      <c r="F13" s="87"/>
      <c r="G13" s="87"/>
      <c r="H13" s="87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4" t="s">
        <v>5</v>
      </c>
      <c r="B18" s="94" t="s">
        <v>31</v>
      </c>
      <c r="C18" s="94" t="s">
        <v>32</v>
      </c>
      <c r="D18" s="91" t="s">
        <v>33</v>
      </c>
      <c r="E18" s="92"/>
      <c r="F18" s="92"/>
      <c r="G18" s="92"/>
      <c r="H18" s="93"/>
    </row>
    <row r="19" spans="1:8" ht="85.2" customHeight="1">
      <c r="A19" s="94"/>
      <c r="B19" s="94"/>
      <c r="C19" s="94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3723.9937749240999</v>
      </c>
      <c r="E25" s="41">
        <v>253.60911548273</v>
      </c>
      <c r="F25" s="41">
        <v>0</v>
      </c>
      <c r="G25" s="41">
        <v>0</v>
      </c>
      <c r="H25" s="41">
        <v>3977.6028904067998</v>
      </c>
    </row>
    <row r="26" spans="1:8" ht="16.95" customHeight="1">
      <c r="A26" s="2"/>
      <c r="B26" s="33"/>
      <c r="C26" s="33" t="s">
        <v>44</v>
      </c>
      <c r="D26" s="41">
        <v>3723.9937749240999</v>
      </c>
      <c r="E26" s="41">
        <v>253.60911548273</v>
      </c>
      <c r="F26" s="41">
        <v>0</v>
      </c>
      <c r="G26" s="41">
        <v>0</v>
      </c>
      <c r="H26" s="41">
        <v>3977.6028904067998</v>
      </c>
    </row>
    <row r="27" spans="1:8" ht="16.95" customHeight="1">
      <c r="A27" s="2"/>
      <c r="B27" s="33"/>
      <c r="C27" s="44" t="s">
        <v>45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6.95" customHeight="1">
      <c r="A29" s="2"/>
      <c r="B29" s="33"/>
      <c r="C29" s="33" t="s">
        <v>46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6.95" customHeight="1">
      <c r="A30" s="39"/>
      <c r="B30" s="33"/>
      <c r="C30" s="40" t="s">
        <v>47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6.95" customHeight="1">
      <c r="A32" s="2"/>
      <c r="B32" s="33"/>
      <c r="C32" s="40" t="s">
        <v>48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6.95" customHeight="1">
      <c r="A33" s="2"/>
      <c r="B33" s="33"/>
      <c r="C33" s="44" t="s">
        <v>49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6.95" customHeight="1">
      <c r="A35" s="2"/>
      <c r="B35" s="33"/>
      <c r="C35" s="33" t="s">
        <v>50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4.200000000000003" customHeight="1">
      <c r="A36" s="2"/>
      <c r="B36" s="33"/>
      <c r="C36" s="44" t="s">
        <v>51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6.95" customHeight="1">
      <c r="A38" s="2"/>
      <c r="B38" s="33"/>
      <c r="C38" s="33" t="s">
        <v>52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6.95" customHeight="1">
      <c r="A39" s="2"/>
      <c r="B39" s="33"/>
      <c r="C39" s="44" t="s">
        <v>53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6.95" customHeight="1">
      <c r="A41" s="2"/>
      <c r="B41" s="33"/>
      <c r="C41" s="33" t="s">
        <v>54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6.95" customHeight="1">
      <c r="A42" s="2"/>
      <c r="B42" s="33"/>
      <c r="C42" s="33" t="s">
        <v>55</v>
      </c>
      <c r="D42" s="41">
        <v>3723.9937749240999</v>
      </c>
      <c r="E42" s="41">
        <v>253.60911548273</v>
      </c>
      <c r="F42" s="41">
        <v>0</v>
      </c>
      <c r="G42" s="41">
        <v>0</v>
      </c>
      <c r="H42" s="41">
        <v>3977.6028904067998</v>
      </c>
    </row>
    <row r="43" spans="1:8" ht="16.95" customHeight="1">
      <c r="A43" s="2"/>
      <c r="B43" s="33"/>
      <c r="C43" s="44" t="s">
        <v>56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57</v>
      </c>
      <c r="C44" s="42" t="s">
        <v>58</v>
      </c>
      <c r="D44" s="41">
        <v>74.479875498480993</v>
      </c>
      <c r="E44" s="41">
        <v>5.0721823096545</v>
      </c>
      <c r="F44" s="41">
        <v>0</v>
      </c>
      <c r="G44" s="41">
        <v>0</v>
      </c>
      <c r="H44" s="41">
        <v>79.552057808135999</v>
      </c>
    </row>
    <row r="45" spans="1:8" ht="31.2">
      <c r="A45" s="2">
        <v>3</v>
      </c>
      <c r="B45" s="2" t="s">
        <v>57</v>
      </c>
      <c r="C45" s="42" t="s">
        <v>59</v>
      </c>
      <c r="D45" s="41">
        <v>294.88636363635999</v>
      </c>
      <c r="E45" s="41">
        <v>0</v>
      </c>
      <c r="F45" s="41">
        <v>0</v>
      </c>
      <c r="G45" s="41">
        <v>0</v>
      </c>
      <c r="H45" s="41">
        <v>294.88636363635999</v>
      </c>
    </row>
    <row r="46" spans="1:8" ht="16.95" customHeight="1">
      <c r="A46" s="2"/>
      <c r="B46" s="33"/>
      <c r="C46" s="33" t="s">
        <v>60</v>
      </c>
      <c r="D46" s="41">
        <v>369.36623913483999</v>
      </c>
      <c r="E46" s="41">
        <v>5.0721823096545</v>
      </c>
      <c r="F46" s="41">
        <v>0</v>
      </c>
      <c r="G46" s="41">
        <v>0</v>
      </c>
      <c r="H46" s="41">
        <v>374.43842144450002</v>
      </c>
    </row>
    <row r="47" spans="1:8" ht="16.95" customHeight="1">
      <c r="A47" s="2"/>
      <c r="B47" s="33"/>
      <c r="C47" s="33" t="s">
        <v>61</v>
      </c>
      <c r="D47" s="41">
        <v>4093.3600140589001</v>
      </c>
      <c r="E47" s="41">
        <v>258.68129779238001</v>
      </c>
      <c r="F47" s="41">
        <v>0</v>
      </c>
      <c r="G47" s="41">
        <v>0</v>
      </c>
      <c r="H47" s="41">
        <v>4352.0413118512997</v>
      </c>
    </row>
    <row r="48" spans="1:8" ht="16.95" customHeight="1">
      <c r="A48" s="2"/>
      <c r="B48" s="33"/>
      <c r="C48" s="33" t="s">
        <v>62</v>
      </c>
      <c r="D48" s="41"/>
      <c r="E48" s="41"/>
      <c r="F48" s="41"/>
      <c r="G48" s="41"/>
      <c r="H48" s="41"/>
    </row>
    <row r="49" spans="1:8">
      <c r="A49" s="2">
        <v>4</v>
      </c>
      <c r="B49" s="2" t="s">
        <v>63</v>
      </c>
      <c r="C49" s="48" t="s">
        <v>64</v>
      </c>
      <c r="D49" s="41">
        <v>0</v>
      </c>
      <c r="E49" s="41">
        <v>0</v>
      </c>
      <c r="F49" s="41">
        <v>0</v>
      </c>
      <c r="G49" s="41">
        <v>12.094622496941</v>
      </c>
      <c r="H49" s="41">
        <v>12.094622496941</v>
      </c>
    </row>
    <row r="50" spans="1:8" ht="31.2">
      <c r="A50" s="2">
        <v>5</v>
      </c>
      <c r="B50" s="2" t="s">
        <v>65</v>
      </c>
      <c r="C50" s="48" t="s">
        <v>66</v>
      </c>
      <c r="D50" s="41">
        <v>414.69806000329999</v>
      </c>
      <c r="E50" s="41">
        <v>6.7515818723812</v>
      </c>
      <c r="F50" s="41">
        <v>0</v>
      </c>
      <c r="G50" s="41">
        <v>0</v>
      </c>
      <c r="H50" s="41">
        <v>421.44964187569002</v>
      </c>
    </row>
    <row r="51" spans="1:8">
      <c r="A51" s="2">
        <v>6</v>
      </c>
      <c r="B51" s="2" t="s">
        <v>67</v>
      </c>
      <c r="C51" s="48" t="s">
        <v>68</v>
      </c>
      <c r="D51" s="41">
        <v>0</v>
      </c>
      <c r="E51" s="41">
        <v>0</v>
      </c>
      <c r="F51" s="41">
        <v>0</v>
      </c>
      <c r="G51" s="41">
        <v>319.14891647727001</v>
      </c>
      <c r="H51" s="41">
        <v>319.14891647727001</v>
      </c>
    </row>
    <row r="52" spans="1:8" ht="16.95" customHeight="1">
      <c r="A52" s="2"/>
      <c r="B52" s="33"/>
      <c r="C52" s="33" t="s">
        <v>69</v>
      </c>
      <c r="D52" s="41">
        <v>414.69806000329999</v>
      </c>
      <c r="E52" s="41">
        <v>6.7515818723812</v>
      </c>
      <c r="F52" s="41">
        <v>0</v>
      </c>
      <c r="G52" s="41">
        <v>331.24353897421003</v>
      </c>
      <c r="H52" s="41">
        <v>752.69318084990005</v>
      </c>
    </row>
    <row r="53" spans="1:8" ht="16.95" customHeight="1">
      <c r="A53" s="2"/>
      <c r="B53" s="33"/>
      <c r="C53" s="33" t="s">
        <v>70</v>
      </c>
      <c r="D53" s="41">
        <v>4508.0580740621999</v>
      </c>
      <c r="E53" s="41">
        <v>265.43287966475998</v>
      </c>
      <c r="F53" s="41">
        <v>0</v>
      </c>
      <c r="G53" s="41">
        <v>331.24353897421003</v>
      </c>
      <c r="H53" s="41">
        <v>5104.7344927012</v>
      </c>
    </row>
    <row r="54" spans="1:8" ht="16.95" customHeight="1">
      <c r="A54" s="2"/>
      <c r="B54" s="33"/>
      <c r="C54" s="33" t="s">
        <v>71</v>
      </c>
      <c r="D54" s="41"/>
      <c r="E54" s="41"/>
      <c r="F54" s="41"/>
      <c r="G54" s="41"/>
      <c r="H54" s="41"/>
    </row>
    <row r="55" spans="1:8">
      <c r="A55" s="2"/>
      <c r="B55" s="2"/>
      <c r="C55" s="48"/>
      <c r="D55" s="41"/>
      <c r="E55" s="41"/>
      <c r="F55" s="41"/>
      <c r="G55" s="41"/>
      <c r="H55" s="41">
        <f>SUM(D55:G55)</f>
        <v>0</v>
      </c>
    </row>
    <row r="56" spans="1:8" ht="16.95" customHeight="1">
      <c r="A56" s="2"/>
      <c r="B56" s="33"/>
      <c r="C56" s="33" t="s">
        <v>72</v>
      </c>
      <c r="D56" s="41">
        <f>SUM(D55:D55)</f>
        <v>0</v>
      </c>
      <c r="E56" s="41">
        <f>SUM(E55:E55)</f>
        <v>0</v>
      </c>
      <c r="F56" s="41">
        <f>SUM(F55:F55)</f>
        <v>0</v>
      </c>
      <c r="G56" s="41">
        <f>SUM(G55:G55)</f>
        <v>0</v>
      </c>
      <c r="H56" s="41">
        <f>SUM(D56:G56)</f>
        <v>0</v>
      </c>
    </row>
    <row r="57" spans="1:8" ht="16.95" customHeight="1">
      <c r="A57" s="2"/>
      <c r="B57" s="33"/>
      <c r="C57" s="33" t="s">
        <v>73</v>
      </c>
      <c r="D57" s="41">
        <v>4508.0580740621999</v>
      </c>
      <c r="E57" s="41">
        <v>265.43287966475998</v>
      </c>
      <c r="F57" s="41">
        <v>0</v>
      </c>
      <c r="G57" s="41">
        <v>331.24353897421003</v>
      </c>
      <c r="H57" s="41">
        <v>5104.7344927012</v>
      </c>
    </row>
    <row r="58" spans="1:8" ht="153" customHeight="1">
      <c r="A58" s="2"/>
      <c r="B58" s="33"/>
      <c r="C58" s="33" t="s">
        <v>74</v>
      </c>
      <c r="D58" s="41"/>
      <c r="E58" s="41"/>
      <c r="F58" s="41"/>
      <c r="G58" s="41"/>
      <c r="H58" s="41"/>
    </row>
    <row r="59" spans="1:8">
      <c r="A59" s="2">
        <v>7</v>
      </c>
      <c r="B59" s="2" t="s">
        <v>75</v>
      </c>
      <c r="C59" s="48" t="s">
        <v>76</v>
      </c>
      <c r="D59" s="41">
        <v>0</v>
      </c>
      <c r="E59" s="41">
        <v>0</v>
      </c>
      <c r="F59" s="41">
        <v>0</v>
      </c>
      <c r="G59" s="41">
        <v>229.27110019881999</v>
      </c>
      <c r="H59" s="41">
        <v>229.27110019881999</v>
      </c>
    </row>
    <row r="60" spans="1:8">
      <c r="A60" s="2">
        <v>8</v>
      </c>
      <c r="B60" s="2" t="s">
        <v>77</v>
      </c>
      <c r="C60" s="48" t="s">
        <v>76</v>
      </c>
      <c r="D60" s="41">
        <v>0</v>
      </c>
      <c r="E60" s="41">
        <v>0</v>
      </c>
      <c r="F60" s="41">
        <v>0</v>
      </c>
      <c r="G60" s="41">
        <v>4943.0222743523</v>
      </c>
      <c r="H60" s="41">
        <v>4943.0222743523</v>
      </c>
    </row>
    <row r="61" spans="1:8" ht="16.95" customHeight="1">
      <c r="A61" s="2"/>
      <c r="B61" s="33"/>
      <c r="C61" s="33" t="s">
        <v>78</v>
      </c>
      <c r="D61" s="41">
        <v>0</v>
      </c>
      <c r="E61" s="41">
        <v>0</v>
      </c>
      <c r="F61" s="41">
        <v>0</v>
      </c>
      <c r="G61" s="41">
        <v>5172.2933745511</v>
      </c>
      <c r="H61" s="41">
        <v>5172.2933745511</v>
      </c>
    </row>
    <row r="62" spans="1:8" ht="16.95" customHeight="1">
      <c r="A62" s="2"/>
      <c r="B62" s="33"/>
      <c r="C62" s="33" t="s">
        <v>79</v>
      </c>
      <c r="D62" s="41">
        <v>4508.0580740621999</v>
      </c>
      <c r="E62" s="41">
        <v>265.43287966475998</v>
      </c>
      <c r="F62" s="41">
        <v>0</v>
      </c>
      <c r="G62" s="41">
        <v>5503.5369135253004</v>
      </c>
      <c r="H62" s="41">
        <v>10277.027867252</v>
      </c>
    </row>
    <row r="63" spans="1:8" ht="16.95" customHeight="1">
      <c r="A63" s="2"/>
      <c r="B63" s="33"/>
      <c r="C63" s="33" t="s">
        <v>80</v>
      </c>
      <c r="D63" s="41"/>
      <c r="E63" s="41"/>
      <c r="F63" s="41"/>
      <c r="G63" s="41"/>
      <c r="H63" s="41"/>
    </row>
    <row r="64" spans="1:8" ht="34.200000000000003" customHeight="1">
      <c r="A64" s="2">
        <v>9</v>
      </c>
      <c r="B64" s="2" t="s">
        <v>81</v>
      </c>
      <c r="C64" s="48" t="s">
        <v>82</v>
      </c>
      <c r="D64" s="41">
        <f>D62*3%</f>
        <v>135.24174222186599</v>
      </c>
      <c r="E64" s="41">
        <f>E62*3%</f>
        <v>7.9629863899427997</v>
      </c>
      <c r="F64" s="41">
        <f>F62*3%</f>
        <v>0</v>
      </c>
      <c r="G64" s="41">
        <f>G62*3%</f>
        <v>165.10610740575899</v>
      </c>
      <c r="H64" s="41">
        <f>SUM(D64:G64)</f>
        <v>308.31083601756802</v>
      </c>
    </row>
    <row r="65" spans="1:8" ht="16.95" customHeight="1">
      <c r="A65" s="2"/>
      <c r="B65" s="33"/>
      <c r="C65" s="33" t="s">
        <v>83</v>
      </c>
      <c r="D65" s="41">
        <f>D64</f>
        <v>135.24174222186599</v>
      </c>
      <c r="E65" s="41">
        <f>E64</f>
        <v>7.9629863899427997</v>
      </c>
      <c r="F65" s="41">
        <f>F64</f>
        <v>0</v>
      </c>
      <c r="G65" s="41">
        <f>G64</f>
        <v>165.10610740575899</v>
      </c>
      <c r="H65" s="41">
        <f>SUM(D65:G65)</f>
        <v>308.31083601756802</v>
      </c>
    </row>
    <row r="66" spans="1:8" ht="16.95" customHeight="1">
      <c r="A66" s="2"/>
      <c r="B66" s="33"/>
      <c r="C66" s="33" t="s">
        <v>84</v>
      </c>
      <c r="D66" s="41">
        <f>D65+D62</f>
        <v>4643.2998162840704</v>
      </c>
      <c r="E66" s="41">
        <f>E65+E62</f>
        <v>273.39586605470299</v>
      </c>
      <c r="F66" s="41">
        <f>F65+F62</f>
        <v>0</v>
      </c>
      <c r="G66" s="41">
        <f>G65+G62</f>
        <v>5668.6430209310602</v>
      </c>
      <c r="H66" s="41">
        <f>SUM(D66:G66)</f>
        <v>10585.338703269799</v>
      </c>
    </row>
    <row r="67" spans="1:8" ht="16.95" customHeight="1">
      <c r="A67" s="2"/>
      <c r="B67" s="33"/>
      <c r="C67" s="33" t="s">
        <v>85</v>
      </c>
      <c r="D67" s="41"/>
      <c r="E67" s="41"/>
      <c r="F67" s="41"/>
      <c r="G67" s="41"/>
      <c r="H67" s="41"/>
    </row>
    <row r="68" spans="1:8" ht="16.95" customHeight="1">
      <c r="A68" s="2">
        <v>10</v>
      </c>
      <c r="B68" s="2" t="s">
        <v>86</v>
      </c>
      <c r="C68" s="48" t="s">
        <v>87</v>
      </c>
      <c r="D68" s="41">
        <f>D66*20%</f>
        <v>928.65996325681294</v>
      </c>
      <c r="E68" s="41">
        <f>E66*20%</f>
        <v>54.679173210940597</v>
      </c>
      <c r="F68" s="41">
        <f>F66*20%</f>
        <v>0</v>
      </c>
      <c r="G68" s="41">
        <f>G66*20%</f>
        <v>1133.7286041862101</v>
      </c>
      <c r="H68" s="41">
        <f>SUM(D68:G68)</f>
        <v>2117.0677406539698</v>
      </c>
    </row>
    <row r="69" spans="1:8" ht="16.95" customHeight="1">
      <c r="A69" s="2"/>
      <c r="B69" s="33"/>
      <c r="C69" s="33" t="s">
        <v>88</v>
      </c>
      <c r="D69" s="41">
        <f>D68</f>
        <v>928.65996325681294</v>
      </c>
      <c r="E69" s="41">
        <f>E68</f>
        <v>54.679173210940597</v>
      </c>
      <c r="F69" s="41">
        <f>F68</f>
        <v>0</v>
      </c>
      <c r="G69" s="41">
        <f>G68</f>
        <v>1133.7286041862101</v>
      </c>
      <c r="H69" s="41">
        <f>SUM(D69:G69)</f>
        <v>2117.0677406539698</v>
      </c>
    </row>
    <row r="70" spans="1:8" ht="16.95" customHeight="1">
      <c r="A70" s="2"/>
      <c r="B70" s="33"/>
      <c r="C70" s="33" t="s">
        <v>89</v>
      </c>
      <c r="D70" s="41">
        <f>D69+D66</f>
        <v>5571.9597795408799</v>
      </c>
      <c r="E70" s="41">
        <f>E69+E66</f>
        <v>328.075039265643</v>
      </c>
      <c r="F70" s="41">
        <f>F69+F66</f>
        <v>0</v>
      </c>
      <c r="G70" s="41">
        <f>G69+G66</f>
        <v>6802.37162511727</v>
      </c>
      <c r="H70" s="41">
        <f>SUM(D70:G70)</f>
        <v>12702.406443923801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31</v>
      </c>
      <c r="C10" s="94" t="s">
        <v>94</v>
      </c>
      <c r="D10" s="91" t="s">
        <v>33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96</v>
      </c>
      <c r="D13" s="32">
        <v>3723.9937749240999</v>
      </c>
      <c r="E13" s="32">
        <v>253.60911548273</v>
      </c>
      <c r="F13" s="32">
        <v>0</v>
      </c>
      <c r="G13" s="32">
        <v>0</v>
      </c>
      <c r="H13" s="32">
        <v>3977.6028904067998</v>
      </c>
      <c r="J13" s="20"/>
    </row>
    <row r="14" spans="1:14" ht="16.95" customHeight="1">
      <c r="A14" s="2"/>
      <c r="B14" s="33"/>
      <c r="C14" s="33" t="s">
        <v>97</v>
      </c>
      <c r="D14" s="32">
        <v>3723.9937749240999</v>
      </c>
      <c r="E14" s="32">
        <v>253.60911548273</v>
      </c>
      <c r="F14" s="32">
        <v>0</v>
      </c>
      <c r="G14" s="32">
        <v>0</v>
      </c>
      <c r="H14" s="32">
        <v>3977.6028904067998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64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31</v>
      </c>
      <c r="C10" s="94" t="s">
        <v>94</v>
      </c>
      <c r="D10" s="91" t="s">
        <v>33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99</v>
      </c>
      <c r="D13" s="32">
        <v>0</v>
      </c>
      <c r="E13" s="32">
        <v>0</v>
      </c>
      <c r="F13" s="32">
        <v>0</v>
      </c>
      <c r="G13" s="32">
        <v>12.094622496941</v>
      </c>
      <c r="H13" s="32">
        <v>12.094622496941</v>
      </c>
      <c r="J13" s="20"/>
    </row>
    <row r="14" spans="1:14" ht="16.95" customHeight="1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12.094622496941</v>
      </c>
      <c r="H14" s="32">
        <v>12.094622496941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76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31</v>
      </c>
      <c r="C10" s="94" t="s">
        <v>94</v>
      </c>
      <c r="D10" s="91" t="s">
        <v>33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76</v>
      </c>
      <c r="D13" s="32">
        <v>0</v>
      </c>
      <c r="E13" s="32">
        <v>0</v>
      </c>
      <c r="F13" s="32">
        <v>0</v>
      </c>
      <c r="G13" s="32">
        <v>229.27110019881999</v>
      </c>
      <c r="H13" s="32">
        <v>229.27110019881999</v>
      </c>
      <c r="J13" s="20"/>
    </row>
    <row r="14" spans="1:14" ht="16.95" customHeight="1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229.27110019881999</v>
      </c>
      <c r="H14" s="32">
        <v>229.27110019881999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31</v>
      </c>
      <c r="C10" s="94" t="s">
        <v>94</v>
      </c>
      <c r="D10" s="91" t="s">
        <v>33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105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 ht="16.95" customHeight="1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76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31</v>
      </c>
      <c r="C10" s="94" t="s">
        <v>94</v>
      </c>
      <c r="D10" s="91" t="s">
        <v>33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76</v>
      </c>
      <c r="D13" s="32">
        <v>0</v>
      </c>
      <c r="E13" s="32">
        <v>0</v>
      </c>
      <c r="F13" s="32">
        <v>0</v>
      </c>
      <c r="G13" s="32">
        <v>4943.0222743523</v>
      </c>
      <c r="H13" s="32">
        <v>4943.0222743523</v>
      </c>
      <c r="J13" s="20"/>
    </row>
    <row r="14" spans="1:14" ht="16.95" customHeight="1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4943.0222743523</v>
      </c>
      <c r="H14" s="32">
        <v>4943.0222743523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topLeftCell="A13" zoomScale="75" zoomScaleNormal="75" workbookViewId="0">
      <selection activeCell="A13" sqref="A1:XFD1048576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107</v>
      </c>
      <c r="B1" s="10" t="s">
        <v>108</v>
      </c>
      <c r="C1" s="10" t="s">
        <v>109</v>
      </c>
      <c r="D1" s="10" t="s">
        <v>110</v>
      </c>
      <c r="E1" s="10" t="s">
        <v>111</v>
      </c>
      <c r="F1" s="10" t="s">
        <v>112</v>
      </c>
      <c r="G1" s="10" t="s">
        <v>113</v>
      </c>
      <c r="H1" s="10" t="s">
        <v>114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5" t="s">
        <v>43</v>
      </c>
      <c r="B3" s="96"/>
      <c r="C3" s="11"/>
      <c r="D3" s="12">
        <v>3977.6028904067998</v>
      </c>
      <c r="E3" s="13"/>
      <c r="F3" s="13"/>
      <c r="G3" s="13"/>
      <c r="H3" s="14"/>
    </row>
    <row r="4" spans="1:8">
      <c r="A4" s="101" t="s">
        <v>115</v>
      </c>
      <c r="B4" s="15" t="s">
        <v>116</v>
      </c>
      <c r="C4" s="11"/>
      <c r="D4" s="12">
        <v>3723.9937749240999</v>
      </c>
      <c r="E4" s="13"/>
      <c r="F4" s="13"/>
      <c r="G4" s="13"/>
      <c r="H4" s="14"/>
    </row>
    <row r="5" spans="1:8">
      <c r="A5" s="101"/>
      <c r="B5" s="15" t="s">
        <v>117</v>
      </c>
      <c r="C5" s="10"/>
      <c r="D5" s="12">
        <v>253.60911548273</v>
      </c>
      <c r="E5" s="13"/>
      <c r="F5" s="13"/>
      <c r="G5" s="13"/>
      <c r="H5" s="16"/>
    </row>
    <row r="6" spans="1:8">
      <c r="A6" s="102"/>
      <c r="B6" s="15" t="s">
        <v>118</v>
      </c>
      <c r="C6" s="10"/>
      <c r="D6" s="12">
        <v>0</v>
      </c>
      <c r="E6" s="13"/>
      <c r="F6" s="13"/>
      <c r="G6" s="13"/>
      <c r="H6" s="16"/>
    </row>
    <row r="7" spans="1:8">
      <c r="A7" s="102"/>
      <c r="B7" s="15" t="s">
        <v>119</v>
      </c>
      <c r="C7" s="10"/>
      <c r="D7" s="12">
        <v>0</v>
      </c>
      <c r="E7" s="13"/>
      <c r="F7" s="13"/>
      <c r="G7" s="13"/>
      <c r="H7" s="16"/>
    </row>
    <row r="8" spans="1:8">
      <c r="A8" s="97" t="s">
        <v>96</v>
      </c>
      <c r="B8" s="98"/>
      <c r="C8" s="101" t="s">
        <v>120</v>
      </c>
      <c r="D8" s="17">
        <v>3977.6028904067998</v>
      </c>
      <c r="E8" s="13">
        <v>0.4</v>
      </c>
      <c r="F8" s="13" t="s">
        <v>121</v>
      </c>
      <c r="G8" s="17">
        <v>9944.007226017</v>
      </c>
      <c r="H8" s="16"/>
    </row>
    <row r="9" spans="1:8">
      <c r="A9" s="103">
        <v>1</v>
      </c>
      <c r="B9" s="15" t="s">
        <v>116</v>
      </c>
      <c r="C9" s="101"/>
      <c r="D9" s="17">
        <v>3723.9937749240999</v>
      </c>
      <c r="E9" s="13"/>
      <c r="F9" s="13"/>
      <c r="G9" s="13"/>
      <c r="H9" s="102" t="s">
        <v>43</v>
      </c>
    </row>
    <row r="10" spans="1:8">
      <c r="A10" s="101"/>
      <c r="B10" s="15" t="s">
        <v>117</v>
      </c>
      <c r="C10" s="101"/>
      <c r="D10" s="17">
        <v>253.60911548273</v>
      </c>
      <c r="E10" s="13"/>
      <c r="F10" s="13"/>
      <c r="G10" s="13"/>
      <c r="H10" s="102"/>
    </row>
    <row r="11" spans="1:8">
      <c r="A11" s="101"/>
      <c r="B11" s="15" t="s">
        <v>118</v>
      </c>
      <c r="C11" s="101"/>
      <c r="D11" s="17">
        <v>0</v>
      </c>
      <c r="E11" s="13"/>
      <c r="F11" s="13"/>
      <c r="G11" s="13"/>
      <c r="H11" s="102"/>
    </row>
    <row r="12" spans="1:8">
      <c r="A12" s="101"/>
      <c r="B12" s="15" t="s">
        <v>119</v>
      </c>
      <c r="C12" s="101"/>
      <c r="D12" s="17">
        <v>0</v>
      </c>
      <c r="E12" s="13"/>
      <c r="F12" s="13"/>
      <c r="G12" s="13"/>
      <c r="H12" s="102"/>
    </row>
    <row r="13" spans="1:8" ht="24.6">
      <c r="A13" s="99" t="s">
        <v>64</v>
      </c>
      <c r="B13" s="96"/>
      <c r="C13" s="10"/>
      <c r="D13" s="12">
        <v>12.094622496941</v>
      </c>
      <c r="E13" s="13"/>
      <c r="F13" s="13"/>
      <c r="G13" s="13"/>
      <c r="H13" s="16"/>
    </row>
    <row r="14" spans="1:8">
      <c r="A14" s="101" t="s">
        <v>122</v>
      </c>
      <c r="B14" s="15" t="s">
        <v>116</v>
      </c>
      <c r="C14" s="10"/>
      <c r="D14" s="12">
        <v>0</v>
      </c>
      <c r="E14" s="13"/>
      <c r="F14" s="13"/>
      <c r="G14" s="13"/>
      <c r="H14" s="16"/>
    </row>
    <row r="15" spans="1:8">
      <c r="A15" s="101"/>
      <c r="B15" s="15" t="s">
        <v>117</v>
      </c>
      <c r="C15" s="10"/>
      <c r="D15" s="12">
        <v>0</v>
      </c>
      <c r="E15" s="13"/>
      <c r="F15" s="13"/>
      <c r="G15" s="13"/>
      <c r="H15" s="16"/>
    </row>
    <row r="16" spans="1:8">
      <c r="A16" s="101"/>
      <c r="B16" s="15" t="s">
        <v>118</v>
      </c>
      <c r="C16" s="10"/>
      <c r="D16" s="12">
        <v>0</v>
      </c>
      <c r="E16" s="13"/>
      <c r="F16" s="13"/>
      <c r="G16" s="13"/>
      <c r="H16" s="16"/>
    </row>
    <row r="17" spans="1:8">
      <c r="A17" s="101"/>
      <c r="B17" s="15" t="s">
        <v>119</v>
      </c>
      <c r="C17" s="10"/>
      <c r="D17" s="12">
        <v>12.094622496941</v>
      </c>
      <c r="E17" s="13"/>
      <c r="F17" s="13"/>
      <c r="G17" s="13"/>
      <c r="H17" s="16"/>
    </row>
    <row r="18" spans="1:8">
      <c r="A18" s="97" t="s">
        <v>99</v>
      </c>
      <c r="B18" s="98"/>
      <c r="C18" s="101" t="s">
        <v>120</v>
      </c>
      <c r="D18" s="17">
        <v>12.094622496941</v>
      </c>
      <c r="E18" s="13">
        <v>0.4</v>
      </c>
      <c r="F18" s="13" t="s">
        <v>121</v>
      </c>
      <c r="G18" s="17">
        <v>30.236556242351998</v>
      </c>
      <c r="H18" s="16"/>
    </row>
    <row r="19" spans="1:8">
      <c r="A19" s="103">
        <v>1</v>
      </c>
      <c r="B19" s="15" t="s">
        <v>116</v>
      </c>
      <c r="C19" s="101"/>
      <c r="D19" s="17">
        <v>0</v>
      </c>
      <c r="E19" s="13"/>
      <c r="F19" s="13"/>
      <c r="G19" s="13"/>
      <c r="H19" s="102" t="s">
        <v>43</v>
      </c>
    </row>
    <row r="20" spans="1:8">
      <c r="A20" s="101"/>
      <c r="B20" s="15" t="s">
        <v>117</v>
      </c>
      <c r="C20" s="101"/>
      <c r="D20" s="17">
        <v>0</v>
      </c>
      <c r="E20" s="13"/>
      <c r="F20" s="13"/>
      <c r="G20" s="13"/>
      <c r="H20" s="102"/>
    </row>
    <row r="21" spans="1:8">
      <c r="A21" s="101"/>
      <c r="B21" s="15" t="s">
        <v>118</v>
      </c>
      <c r="C21" s="101"/>
      <c r="D21" s="17">
        <v>0</v>
      </c>
      <c r="E21" s="13"/>
      <c r="F21" s="13"/>
      <c r="G21" s="13"/>
      <c r="H21" s="102"/>
    </row>
    <row r="22" spans="1:8">
      <c r="A22" s="101"/>
      <c r="B22" s="15" t="s">
        <v>119</v>
      </c>
      <c r="C22" s="101"/>
      <c r="D22" s="17">
        <v>12.094622496941</v>
      </c>
      <c r="E22" s="13"/>
      <c r="F22" s="13"/>
      <c r="G22" s="13"/>
      <c r="H22" s="102"/>
    </row>
    <row r="23" spans="1:8" ht="24.6">
      <c r="A23" s="99" t="s">
        <v>76</v>
      </c>
      <c r="B23" s="96"/>
      <c r="C23" s="10"/>
      <c r="D23" s="12">
        <v>5172.2933745511</v>
      </c>
      <c r="E23" s="13"/>
      <c r="F23" s="13"/>
      <c r="G23" s="13"/>
      <c r="H23" s="16"/>
    </row>
    <row r="24" spans="1:8">
      <c r="A24" s="101" t="s">
        <v>123</v>
      </c>
      <c r="B24" s="15" t="s">
        <v>116</v>
      </c>
      <c r="C24" s="10"/>
      <c r="D24" s="12">
        <v>0</v>
      </c>
      <c r="E24" s="13"/>
      <c r="F24" s="13"/>
      <c r="G24" s="13"/>
      <c r="H24" s="16"/>
    </row>
    <row r="25" spans="1:8">
      <c r="A25" s="101"/>
      <c r="B25" s="15" t="s">
        <v>117</v>
      </c>
      <c r="C25" s="10"/>
      <c r="D25" s="12">
        <v>0</v>
      </c>
      <c r="E25" s="13"/>
      <c r="F25" s="13"/>
      <c r="G25" s="13"/>
      <c r="H25" s="16"/>
    </row>
    <row r="26" spans="1:8">
      <c r="A26" s="101"/>
      <c r="B26" s="15" t="s">
        <v>118</v>
      </c>
      <c r="C26" s="10"/>
      <c r="D26" s="12">
        <v>0</v>
      </c>
      <c r="E26" s="13"/>
      <c r="F26" s="13"/>
      <c r="G26" s="13"/>
      <c r="H26" s="16"/>
    </row>
    <row r="27" spans="1:8">
      <c r="A27" s="101"/>
      <c r="B27" s="15" t="s">
        <v>119</v>
      </c>
      <c r="C27" s="10"/>
      <c r="D27" s="12">
        <v>229.27110019881999</v>
      </c>
      <c r="E27" s="13"/>
      <c r="F27" s="13"/>
      <c r="G27" s="13"/>
      <c r="H27" s="16"/>
    </row>
    <row r="28" spans="1:8">
      <c r="A28" s="97" t="s">
        <v>76</v>
      </c>
      <c r="B28" s="98"/>
      <c r="C28" s="101" t="s">
        <v>120</v>
      </c>
      <c r="D28" s="17">
        <v>229.27110019881999</v>
      </c>
      <c r="E28" s="13">
        <v>0.4</v>
      </c>
      <c r="F28" s="13" t="s">
        <v>121</v>
      </c>
      <c r="G28" s="17">
        <v>573.17775049705995</v>
      </c>
      <c r="H28" s="16"/>
    </row>
    <row r="29" spans="1:8">
      <c r="A29" s="103">
        <v>1</v>
      </c>
      <c r="B29" s="15" t="s">
        <v>116</v>
      </c>
      <c r="C29" s="101"/>
      <c r="D29" s="17">
        <v>0</v>
      </c>
      <c r="E29" s="13"/>
      <c r="F29" s="13"/>
      <c r="G29" s="13"/>
      <c r="H29" s="102" t="s">
        <v>43</v>
      </c>
    </row>
    <row r="30" spans="1:8">
      <c r="A30" s="101"/>
      <c r="B30" s="15" t="s">
        <v>117</v>
      </c>
      <c r="C30" s="101"/>
      <c r="D30" s="17">
        <v>0</v>
      </c>
      <c r="E30" s="13"/>
      <c r="F30" s="13"/>
      <c r="G30" s="13"/>
      <c r="H30" s="102"/>
    </row>
    <row r="31" spans="1:8">
      <c r="A31" s="101"/>
      <c r="B31" s="15" t="s">
        <v>118</v>
      </c>
      <c r="C31" s="101"/>
      <c r="D31" s="17">
        <v>0</v>
      </c>
      <c r="E31" s="13"/>
      <c r="F31" s="13"/>
      <c r="G31" s="13"/>
      <c r="H31" s="102"/>
    </row>
    <row r="32" spans="1:8">
      <c r="A32" s="101"/>
      <c r="B32" s="15" t="s">
        <v>119</v>
      </c>
      <c r="C32" s="101"/>
      <c r="D32" s="17">
        <v>229.27110019881999</v>
      </c>
      <c r="E32" s="13"/>
      <c r="F32" s="13"/>
      <c r="G32" s="13"/>
      <c r="H32" s="102"/>
    </row>
    <row r="33" spans="1:8">
      <c r="A33" s="101" t="s">
        <v>124</v>
      </c>
      <c r="B33" s="15" t="s">
        <v>116</v>
      </c>
      <c r="C33" s="10"/>
      <c r="D33" s="12">
        <v>0</v>
      </c>
      <c r="E33" s="13"/>
      <c r="F33" s="13"/>
      <c r="G33" s="13"/>
      <c r="H33" s="16"/>
    </row>
    <row r="34" spans="1:8">
      <c r="A34" s="101"/>
      <c r="B34" s="15" t="s">
        <v>117</v>
      </c>
      <c r="C34" s="10"/>
      <c r="D34" s="12">
        <v>0</v>
      </c>
      <c r="E34" s="13"/>
      <c r="F34" s="13"/>
      <c r="G34" s="13"/>
      <c r="H34" s="16"/>
    </row>
    <row r="35" spans="1:8">
      <c r="A35" s="101"/>
      <c r="B35" s="15" t="s">
        <v>118</v>
      </c>
      <c r="C35" s="10"/>
      <c r="D35" s="12">
        <v>0</v>
      </c>
      <c r="E35" s="13"/>
      <c r="F35" s="13"/>
      <c r="G35" s="13"/>
      <c r="H35" s="16"/>
    </row>
    <row r="36" spans="1:8">
      <c r="A36" s="101"/>
      <c r="B36" s="15" t="s">
        <v>119</v>
      </c>
      <c r="C36" s="10"/>
      <c r="D36" s="12">
        <v>5172.2933745511</v>
      </c>
      <c r="E36" s="13"/>
      <c r="F36" s="13"/>
      <c r="G36" s="13"/>
      <c r="H36" s="16"/>
    </row>
    <row r="37" spans="1:8">
      <c r="A37" s="97" t="s">
        <v>76</v>
      </c>
      <c r="B37" s="98"/>
      <c r="C37" s="101" t="s">
        <v>125</v>
      </c>
      <c r="D37" s="17">
        <v>4943.0222743523</v>
      </c>
      <c r="E37" s="13">
        <v>0.05</v>
      </c>
      <c r="F37" s="13" t="s">
        <v>126</v>
      </c>
      <c r="G37" s="17">
        <v>98860.445487044999</v>
      </c>
      <c r="H37" s="16"/>
    </row>
    <row r="38" spans="1:8">
      <c r="A38" s="103">
        <v>1</v>
      </c>
      <c r="B38" s="15" t="s">
        <v>116</v>
      </c>
      <c r="C38" s="101"/>
      <c r="D38" s="17">
        <v>0</v>
      </c>
      <c r="E38" s="13"/>
      <c r="F38" s="13"/>
      <c r="G38" s="13"/>
      <c r="H38" s="102" t="s">
        <v>127</v>
      </c>
    </row>
    <row r="39" spans="1:8">
      <c r="A39" s="101"/>
      <c r="B39" s="15" t="s">
        <v>117</v>
      </c>
      <c r="C39" s="101"/>
      <c r="D39" s="17">
        <v>0</v>
      </c>
      <c r="E39" s="13"/>
      <c r="F39" s="13"/>
      <c r="G39" s="13"/>
      <c r="H39" s="102"/>
    </row>
    <row r="40" spans="1:8">
      <c r="A40" s="101"/>
      <c r="B40" s="15" t="s">
        <v>118</v>
      </c>
      <c r="C40" s="101"/>
      <c r="D40" s="17">
        <v>0</v>
      </c>
      <c r="E40" s="13"/>
      <c r="F40" s="13"/>
      <c r="G40" s="13"/>
      <c r="H40" s="102"/>
    </row>
    <row r="41" spans="1:8">
      <c r="A41" s="101"/>
      <c r="B41" s="15" t="s">
        <v>119</v>
      </c>
      <c r="C41" s="101"/>
      <c r="D41" s="17">
        <v>4943.0222743523</v>
      </c>
      <c r="E41" s="13"/>
      <c r="F41" s="13"/>
      <c r="G41" s="13"/>
      <c r="H41" s="102"/>
    </row>
    <row r="42" spans="1:8" ht="24.6">
      <c r="A42" s="99" t="s">
        <v>103</v>
      </c>
      <c r="B42" s="96"/>
      <c r="C42" s="10"/>
      <c r="D42" s="12">
        <v>0</v>
      </c>
      <c r="E42" s="13"/>
      <c r="F42" s="13"/>
      <c r="G42" s="13"/>
      <c r="H42" s="16"/>
    </row>
    <row r="43" spans="1:8">
      <c r="A43" s="101" t="s">
        <v>128</v>
      </c>
      <c r="B43" s="15" t="s">
        <v>116</v>
      </c>
      <c r="C43" s="10"/>
      <c r="D43" s="12">
        <v>0</v>
      </c>
      <c r="E43" s="13"/>
      <c r="F43" s="13"/>
      <c r="G43" s="13"/>
      <c r="H43" s="16"/>
    </row>
    <row r="44" spans="1:8">
      <c r="A44" s="101"/>
      <c r="B44" s="15" t="s">
        <v>117</v>
      </c>
      <c r="C44" s="10"/>
      <c r="D44" s="12">
        <v>0</v>
      </c>
      <c r="E44" s="13"/>
      <c r="F44" s="13"/>
      <c r="G44" s="13"/>
      <c r="H44" s="16"/>
    </row>
    <row r="45" spans="1:8">
      <c r="A45" s="101"/>
      <c r="B45" s="15" t="s">
        <v>118</v>
      </c>
      <c r="C45" s="10"/>
      <c r="D45" s="12">
        <v>0</v>
      </c>
      <c r="E45" s="13"/>
      <c r="F45" s="13"/>
      <c r="G45" s="13"/>
      <c r="H45" s="16"/>
    </row>
    <row r="46" spans="1:8">
      <c r="A46" s="101"/>
      <c r="B46" s="15" t="s">
        <v>119</v>
      </c>
      <c r="C46" s="10"/>
      <c r="D46" s="12">
        <v>0</v>
      </c>
      <c r="E46" s="13"/>
      <c r="F46" s="13"/>
      <c r="G46" s="13"/>
      <c r="H46" s="16"/>
    </row>
    <row r="47" spans="1:8">
      <c r="A47" s="97" t="s">
        <v>105</v>
      </c>
      <c r="B47" s="98"/>
      <c r="C47" s="101" t="s">
        <v>125</v>
      </c>
      <c r="D47" s="17">
        <v>0</v>
      </c>
      <c r="E47" s="13">
        <v>0.05</v>
      </c>
      <c r="F47" s="13" t="s">
        <v>126</v>
      </c>
      <c r="G47" s="17">
        <v>0</v>
      </c>
      <c r="H47" s="16"/>
    </row>
    <row r="48" spans="1:8">
      <c r="A48" s="103">
        <v>1</v>
      </c>
      <c r="B48" s="15" t="s">
        <v>116</v>
      </c>
      <c r="C48" s="101"/>
      <c r="D48" s="17">
        <v>0</v>
      </c>
      <c r="E48" s="13"/>
      <c r="F48" s="13"/>
      <c r="G48" s="13"/>
      <c r="H48" s="102" t="s">
        <v>127</v>
      </c>
    </row>
    <row r="49" spans="1:8">
      <c r="A49" s="101"/>
      <c r="B49" s="15" t="s">
        <v>117</v>
      </c>
      <c r="C49" s="101"/>
      <c r="D49" s="17">
        <v>0</v>
      </c>
      <c r="E49" s="13"/>
      <c r="F49" s="13"/>
      <c r="G49" s="13"/>
      <c r="H49" s="102"/>
    </row>
    <row r="50" spans="1:8">
      <c r="A50" s="101"/>
      <c r="B50" s="15" t="s">
        <v>118</v>
      </c>
      <c r="C50" s="101"/>
      <c r="D50" s="17">
        <v>0</v>
      </c>
      <c r="E50" s="13"/>
      <c r="F50" s="13"/>
      <c r="G50" s="13"/>
      <c r="H50" s="102"/>
    </row>
    <row r="51" spans="1:8">
      <c r="A51" s="101"/>
      <c r="B51" s="15" t="s">
        <v>119</v>
      </c>
      <c r="C51" s="101"/>
      <c r="D51" s="17">
        <v>0</v>
      </c>
      <c r="E51" s="13"/>
      <c r="F51" s="13"/>
      <c r="G51" s="13"/>
      <c r="H51" s="102"/>
    </row>
    <row r="52" spans="1:8">
      <c r="A52" s="18"/>
      <c r="C52" s="18"/>
      <c r="D52" s="7"/>
      <c r="E52" s="7"/>
      <c r="F52" s="7"/>
      <c r="G52" s="7"/>
      <c r="H52" s="19"/>
    </row>
    <row r="54" spans="1:8">
      <c r="A54" s="100" t="s">
        <v>129</v>
      </c>
      <c r="B54" s="100"/>
      <c r="C54" s="100"/>
      <c r="D54" s="100"/>
      <c r="E54" s="100"/>
      <c r="F54" s="100"/>
      <c r="G54" s="100"/>
      <c r="H54" s="100"/>
    </row>
    <row r="55" spans="1:8">
      <c r="A55" s="100" t="s">
        <v>130</v>
      </c>
      <c r="B55" s="100"/>
      <c r="C55" s="100"/>
      <c r="D55" s="100"/>
      <c r="E55" s="100"/>
      <c r="F55" s="100"/>
      <c r="G55" s="100"/>
      <c r="H55" s="100"/>
    </row>
  </sheetData>
  <mergeCells count="31">
    <mergeCell ref="H9:H12"/>
    <mergeCell ref="H19:H22"/>
    <mergeCell ref="H29:H32"/>
    <mergeCell ref="H38:H41"/>
    <mergeCell ref="H48:H51"/>
    <mergeCell ref="A55:H55"/>
    <mergeCell ref="A4:A7"/>
    <mergeCell ref="A9:A12"/>
    <mergeCell ref="A14:A17"/>
    <mergeCell ref="A19:A22"/>
    <mergeCell ref="A24:A27"/>
    <mergeCell ref="A29:A32"/>
    <mergeCell ref="A33:A36"/>
    <mergeCell ref="A38:A41"/>
    <mergeCell ref="A43:A46"/>
    <mergeCell ref="A48:A51"/>
    <mergeCell ref="C8:C12"/>
    <mergeCell ref="C18:C22"/>
    <mergeCell ref="C28:C32"/>
    <mergeCell ref="C37:C41"/>
    <mergeCell ref="C47:C51"/>
    <mergeCell ref="A28:B28"/>
    <mergeCell ref="A37:B37"/>
    <mergeCell ref="A42:B42"/>
    <mergeCell ref="A47:B47"/>
    <mergeCell ref="A54:H54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5"/>
  <sheetViews>
    <sheetView zoomScale="90" zoomScaleNormal="90" workbookViewId="0">
      <selection sqref="A1:XFD1048576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4" t="s">
        <v>131</v>
      </c>
      <c r="B1" s="104"/>
      <c r="C1" s="104"/>
      <c r="D1" s="104"/>
      <c r="E1" s="104"/>
      <c r="F1" s="104"/>
      <c r="G1" s="104"/>
      <c r="H1" s="104"/>
    </row>
    <row r="3" spans="1:8" ht="44.25" customHeight="1">
      <c r="A3" s="2" t="s">
        <v>132</v>
      </c>
      <c r="B3" s="2" t="s">
        <v>133</v>
      </c>
      <c r="C3" s="2" t="s">
        <v>134</v>
      </c>
      <c r="D3" s="2" t="s">
        <v>135</v>
      </c>
      <c r="E3" s="2" t="s">
        <v>136</v>
      </c>
      <c r="F3" s="2" t="s">
        <v>137</v>
      </c>
      <c r="G3" s="2" t="s">
        <v>138</v>
      </c>
      <c r="H3" s="2" t="s">
        <v>139</v>
      </c>
    </row>
    <row r="4" spans="1:8" ht="39" customHeight="1">
      <c r="A4" s="3" t="s">
        <v>140</v>
      </c>
      <c r="B4" s="4" t="s">
        <v>121</v>
      </c>
      <c r="C4" s="5">
        <v>0.57437499999999997</v>
      </c>
      <c r="D4" s="5">
        <v>5103.9171675885</v>
      </c>
      <c r="E4" s="4">
        <v>6</v>
      </c>
      <c r="F4" s="3" t="s">
        <v>140</v>
      </c>
      <c r="G4" s="5">
        <v>2931.5624231336001</v>
      </c>
      <c r="H4" s="6" t="s">
        <v>141</v>
      </c>
    </row>
    <row r="5" spans="1:8" ht="39" customHeight="1">
      <c r="A5" s="3" t="s">
        <v>142</v>
      </c>
      <c r="B5" s="4" t="s">
        <v>121</v>
      </c>
      <c r="C5" s="5">
        <v>0.16750000000000001</v>
      </c>
      <c r="D5" s="5">
        <v>818.22700652441995</v>
      </c>
      <c r="E5" s="4">
        <v>6</v>
      </c>
      <c r="F5" s="3" t="s">
        <v>142</v>
      </c>
      <c r="G5" s="5">
        <v>137.05302359283999</v>
      </c>
      <c r="H5" s="6" t="s">
        <v>143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27-02-01</vt:lpstr>
      <vt:lpstr>ОСР 27-09-01</vt:lpstr>
      <vt:lpstr>ОСР 27-12-01</vt:lpstr>
      <vt:lpstr>ОСР 6-07-01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2025-11-19T07:16:48Z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9FDFB80B1F654E95B83A313D16E5BF2E_12</vt:lpwstr>
  </property>
  <property fmtid="{D5CDD505-2E9C-101B-9397-08002B2CF9AE}" pid="3" name="KSOProductBuildVer">
    <vt:lpwstr>1049-12.2.0.23131</vt:lpwstr>
  </property>
</Properties>
</file>